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PROGRAMMAZIONE 2019-2020" sheetId="1" r:id="rId1"/>
  </sheets>
  <definedNames>
    <definedName name="_xlnm._FilterDatabase" localSheetId="0" hidden="1">'PROGRAMMAZIONE 2019-2020'!$A$2:$N$4</definedName>
  </definedNames>
  <calcPr calcId="152511"/>
</workbook>
</file>

<file path=xl/calcChain.xml><?xml version="1.0" encoding="utf-8"?>
<calcChain xmlns="http://schemas.openxmlformats.org/spreadsheetml/2006/main">
  <c r="L8" i="1" l="1"/>
  <c r="M8" i="1"/>
  <c r="K8" i="1"/>
  <c r="M6" i="1"/>
  <c r="L6" i="1"/>
  <c r="M5" i="1"/>
  <c r="L5" i="1"/>
  <c r="M4" i="1" l="1"/>
  <c r="L4" i="1"/>
  <c r="K4" i="1"/>
  <c r="N4" i="1" l="1"/>
  <c r="N5" i="1"/>
  <c r="N6" i="1"/>
  <c r="N3" i="1"/>
</calcChain>
</file>

<file path=xl/comments1.xml><?xml version="1.0" encoding="utf-8"?>
<comments xmlns="http://schemas.openxmlformats.org/spreadsheetml/2006/main">
  <authors>
    <author>Autore</author>
  </authors>
  <commentList>
    <comment ref="K4" authorId="0" shapeId="0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lt. 6000/conferimento
n. 15 conferimenti in 6 mesi
prezzo stimato €/lt 1,20
media/mese comferimenti</t>
        </r>
      </text>
    </comment>
    <comment ref="L4" authorId="0" shapeId="0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calo conferimenti di RS, previsione 1,5 rifornimenti/mese</t>
        </r>
      </text>
    </comment>
    <comment ref="L5" authorId="0" shapeId="0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ton. 4500/anno
€/ton 95
previsto per mesi 6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ton. 8500/anno
€/ton 35
previsto per mesi 6</t>
        </r>
      </text>
    </comment>
  </commentList>
</comments>
</file>

<file path=xl/sharedStrings.xml><?xml version="1.0" encoding="utf-8"?>
<sst xmlns="http://schemas.openxmlformats.org/spreadsheetml/2006/main" count="32" uniqueCount="24">
  <si>
    <t>N.</t>
  </si>
  <si>
    <t>PROCEDURA</t>
  </si>
  <si>
    <t>DECORRENZA APPALTO</t>
  </si>
  <si>
    <t>DESCRIZIONE</t>
  </si>
  <si>
    <t>ANNUALITA' DI INDIZIONE GARA</t>
  </si>
  <si>
    <t>SEMESTRE DI RIFERIMENTO</t>
  </si>
  <si>
    <t>SCADENZA MASSIMA</t>
  </si>
  <si>
    <t>OPZIONI</t>
  </si>
  <si>
    <t>SCADENZA CONTRATTO</t>
  </si>
  <si>
    <t>NUOVA GARA NEL BIENNIO</t>
  </si>
  <si>
    <t>APERTA
(artt. 35 e 60)</t>
  </si>
  <si>
    <t>AREA IMPIANTI S.P.A. - PROGRAMMAZIONE BIENNALE SERVIZI E FORNITURE 2019/2020</t>
  </si>
  <si>
    <t>Servizio di prelievo, trasporto e trattamento di rifiuti di cui al EER 21.01.08 provenienti dalla raccolta domiciliare (porta a porta) nei Comuni Soci di AREA IMPIANTI S.p.A.</t>
  </si>
  <si>
    <t>Servizio di prelievo di sfalci e ramaglie (EER 20.02.01) dal piazzale R13 presso il Polo CRISPA con trasporto e trattamento presso impianti autorizzati individuati dall'Appaltatore</t>
  </si>
  <si>
    <t>Servizio di carico e trasporto di percolato (EER 19.07.03) prodotto dall'impianto CRISPA di Jolanda di Savoia (FE) con trattamento presso idoneo impianto individuato dall'Appaltatore</t>
  </si>
  <si>
    <t>Fornitura di gasolio per autotrazione presso la discarica CRISPA di Jolanda di Savoia (FE)</t>
  </si>
  <si>
    <t>IMPORTO 2019</t>
  </si>
  <si>
    <t>IMPORTO 2020</t>
  </si>
  <si>
    <t>IMPORTO ANNUALITA' SUCCESSIVE</t>
  </si>
  <si>
    <t>TOTALE BASE DI GARA</t>
  </si>
  <si>
    <t>NO</t>
  </si>
  <si>
    <t>Rinnovo 1 anno + Proroga 6 mesi</t>
  </si>
  <si>
    <t>Rinnovo 1 anno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</si>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</sst>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164" fontId="0" fillId="0" borderId="5" xfId="0" applyNumberFormat="1" applyFont="1" applyFill="1" applyBorder="1" applyAlignment="1">
      <alignment horizontal="center" vertical="center" wrapText="1"/>
    </xf>
    <xf numFmtId="164" fontId="0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164" fontId="0" fillId="0" borderId="18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164" fontId="0" fillId="0" borderId="1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164" fontId="3" fillId="2" borderId="23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zoomScale="85" zoomScaleNormal="85" workbookViewId="0">
      <pane ySplit="2" topLeftCell="A3" activePane="bottomLeft" state="frozen"/>
      <selection pane="bottomLeft" sqref="A1:N1"/>
    </sheetView>
  </sheetViews>
  <sheetFormatPr defaultRowHeight="15" x14ac:dyDescent="0.25"/>
  <cols>
    <col min="1" max="1" width="9.140625" style="1"/>
    <col min="2" max="2" width="46.7109375" style="2" customWidth="1"/>
    <col min="3" max="3" width="50.7109375" style="1" customWidth="1"/>
    <col min="4" max="6" width="16.28515625" style="1" customWidth="1"/>
    <col min="7" max="7" width="18.5703125" style="1" customWidth="1"/>
    <col min="8" max="8" width="18.7109375" style="3" customWidth="1"/>
    <col min="9" max="9" width="16.5703125" style="3" customWidth="1"/>
    <col min="10" max="10" width="19.7109375" style="1" customWidth="1"/>
    <col min="11" max="12" width="24.5703125" style="1" customWidth="1"/>
    <col min="13" max="14" width="24.5703125" style="4" customWidth="1"/>
    <col min="15" max="16384" width="9.140625" style="2"/>
  </cols>
  <sheetData>
    <row r="1" spans="1:14" ht="45" customHeight="1" thickBot="1" x14ac:dyDescent="0.3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ht="45" customHeight="1" thickBot="1" x14ac:dyDescent="0.3">
      <c r="A2" s="22" t="s">
        <v>0</v>
      </c>
      <c r="B2" s="14" t="s">
        <v>3</v>
      </c>
      <c r="C2" s="14" t="s">
        <v>1</v>
      </c>
      <c r="D2" s="14" t="s">
        <v>2</v>
      </c>
      <c r="E2" s="14" t="s">
        <v>8</v>
      </c>
      <c r="F2" s="14" t="s">
        <v>7</v>
      </c>
      <c r="G2" s="14" t="s">
        <v>6</v>
      </c>
      <c r="H2" s="15" t="s">
        <v>4</v>
      </c>
      <c r="I2" s="15" t="s">
        <v>5</v>
      </c>
      <c r="J2" s="17" t="s">
        <v>9</v>
      </c>
      <c r="K2" s="19" t="s">
        <v>16</v>
      </c>
      <c r="L2" s="17" t="s">
        <v>17</v>
      </c>
      <c r="M2" s="36" t="s">
        <v>18</v>
      </c>
      <c r="N2" s="30" t="s">
        <v>19</v>
      </c>
    </row>
    <row r="3" spans="1:14" ht="60" x14ac:dyDescent="0.25">
      <c r="A3" s="23">
        <v>1</v>
      </c>
      <c r="B3" s="11" t="s">
        <v>14</v>
      </c>
      <c r="C3" s="10" t="s">
        <v>10</v>
      </c>
      <c r="D3" s="12">
        <v>43647</v>
      </c>
      <c r="E3" s="5">
        <v>44012</v>
      </c>
      <c r="F3" s="5" t="s">
        <v>21</v>
      </c>
      <c r="G3" s="5">
        <v>44561</v>
      </c>
      <c r="H3" s="13">
        <v>2019</v>
      </c>
      <c r="I3" s="13">
        <v>1</v>
      </c>
      <c r="J3" s="18" t="s">
        <v>20</v>
      </c>
      <c r="K3" s="20">
        <v>140000</v>
      </c>
      <c r="L3" s="16">
        <v>280000</v>
      </c>
      <c r="M3" s="37">
        <v>280000</v>
      </c>
      <c r="N3" s="33">
        <f>SUM(K3:M3)</f>
        <v>700000</v>
      </c>
    </row>
    <row r="4" spans="1:14" ht="60" customHeight="1" x14ac:dyDescent="0.25">
      <c r="A4" s="23">
        <v>2</v>
      </c>
      <c r="B4" s="11" t="s">
        <v>15</v>
      </c>
      <c r="C4" s="10" t="s">
        <v>10</v>
      </c>
      <c r="D4" s="12">
        <v>43647</v>
      </c>
      <c r="E4" s="5">
        <v>44196</v>
      </c>
      <c r="F4" s="5" t="s">
        <v>22</v>
      </c>
      <c r="G4" s="5">
        <v>44561</v>
      </c>
      <c r="H4" s="13">
        <v>2019</v>
      </c>
      <c r="I4" s="13">
        <v>1</v>
      </c>
      <c r="J4" s="18" t="s">
        <v>20</v>
      </c>
      <c r="K4" s="20">
        <f>(2.5*6000*6)*1.2</f>
        <v>108000</v>
      </c>
      <c r="L4" s="16">
        <f>(1.5*6000*12)*1.2</f>
        <v>129600</v>
      </c>
      <c r="M4" s="37">
        <f>L4</f>
        <v>129600</v>
      </c>
      <c r="N4" s="31">
        <f t="shared" ref="N4:N6" si="0">SUM(K4:M4)</f>
        <v>367200</v>
      </c>
    </row>
    <row r="5" spans="1:14" ht="60" x14ac:dyDescent="0.25">
      <c r="A5" s="23">
        <v>3</v>
      </c>
      <c r="B5" s="11" t="s">
        <v>12</v>
      </c>
      <c r="C5" s="10" t="s">
        <v>10</v>
      </c>
      <c r="D5" s="12">
        <v>44013</v>
      </c>
      <c r="E5" s="12">
        <v>44377</v>
      </c>
      <c r="F5" s="12" t="s">
        <v>21</v>
      </c>
      <c r="G5" s="12">
        <v>44926</v>
      </c>
      <c r="H5" s="13">
        <v>2020</v>
      </c>
      <c r="I5" s="13">
        <v>1</v>
      </c>
      <c r="J5" s="18" t="s">
        <v>20</v>
      </c>
      <c r="K5" s="20">
        <v>0</v>
      </c>
      <c r="L5" s="16">
        <f>(4500*95)/2</f>
        <v>213750</v>
      </c>
      <c r="M5" s="37">
        <f>(4500*95)*2</f>
        <v>855000</v>
      </c>
      <c r="N5" s="31">
        <f t="shared" si="0"/>
        <v>1068750</v>
      </c>
    </row>
    <row r="6" spans="1:14" ht="60.75" thickBot="1" x14ac:dyDescent="0.3">
      <c r="A6" s="24">
        <v>4</v>
      </c>
      <c r="B6" s="25" t="s">
        <v>13</v>
      </c>
      <c r="C6" s="26" t="s">
        <v>10</v>
      </c>
      <c r="D6" s="27">
        <v>44013</v>
      </c>
      <c r="E6" s="27">
        <v>44377</v>
      </c>
      <c r="F6" s="26" t="s">
        <v>21</v>
      </c>
      <c r="G6" s="27">
        <v>44926</v>
      </c>
      <c r="H6" s="28">
        <v>2020</v>
      </c>
      <c r="I6" s="28">
        <v>1</v>
      </c>
      <c r="J6" s="29" t="s">
        <v>20</v>
      </c>
      <c r="K6" s="21">
        <v>0</v>
      </c>
      <c r="L6" s="38">
        <f>(8500*35)/2</f>
        <v>148750</v>
      </c>
      <c r="M6" s="39">
        <f>(8500*35)*2</f>
        <v>595000</v>
      </c>
      <c r="N6" s="32">
        <f t="shared" si="0"/>
        <v>743750</v>
      </c>
    </row>
    <row r="7" spans="1:14" ht="15.75" thickBot="1" x14ac:dyDescent="0.3">
      <c r="A7" s="6"/>
      <c r="B7" s="7"/>
      <c r="C7" s="6"/>
      <c r="D7" s="6"/>
      <c r="E7" s="6"/>
      <c r="F7" s="6"/>
      <c r="G7" s="6"/>
      <c r="H7" s="8"/>
      <c r="I7" s="8"/>
      <c r="J7" s="6"/>
      <c r="K7" s="6"/>
      <c r="L7" s="6"/>
      <c r="M7" s="9"/>
      <c r="N7" s="9"/>
    </row>
    <row r="8" spans="1:14" ht="24.95" customHeight="1" thickBot="1" x14ac:dyDescent="0.3">
      <c r="A8" s="40" t="s">
        <v>23</v>
      </c>
      <c r="B8" s="41"/>
      <c r="C8" s="41"/>
      <c r="D8" s="41"/>
      <c r="E8" s="41"/>
      <c r="F8" s="41"/>
      <c r="G8" s="41"/>
      <c r="H8" s="41"/>
      <c r="I8" s="41"/>
      <c r="J8" s="45"/>
      <c r="K8" s="44">
        <f>SUM(K3:K6)</f>
        <v>248000</v>
      </c>
      <c r="L8" s="42">
        <f t="shared" ref="L8:M8" si="1">SUM(L3:L6)</f>
        <v>772100</v>
      </c>
      <c r="M8" s="43">
        <f t="shared" si="1"/>
        <v>1859600</v>
      </c>
    </row>
  </sheetData>
  <autoFilter ref="A2:N4"/>
  <mergeCells count="2">
    <mergeCell ref="A1:N1"/>
    <mergeCell ref="A8:J8"/>
  </mergeCells>
  <pageMargins left="0.7" right="0.7" top="0.75" bottom="0.75" header="0.3" footer="0.3"/>
  <pageSetup paperSize="8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PROGRAMMAZIONE 2019-2020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2019-03-27T16:31:49Z</dcterms:modified>
</cp:coreProperties>
</file>